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E061EAFF-0C67-469B-9935-3B92F56E69D8}" xr6:coauthVersionLast="47" xr6:coauthVersionMax="47" xr10:uidLastSave="{00000000-0000-0000-0000-000000000000}"/>
  <bookViews>
    <workbookView xWindow="-110" yWindow="-110" windowWidth="19420" windowHeight="10420" firstSheet="2" xr2:uid="{00000000-000D-0000-FFFF-FFFF00000000}"/>
  </bookViews>
  <sheets>
    <sheet name="خلاصة العطاء الإجمالية" sheetId="1" r:id="rId1"/>
    <sheet name="بانيل صاج (فلاشينج)" sheetId="2" r:id="rId2"/>
    <sheet name="بورسلان هندي 60x60" sheetId="3" r:id="rId3"/>
    <sheet name="بورسلان 30x30 براطيش" sheetId="4" r:id="rId4"/>
    <sheet name="سيراميك جدران إسباني" sheetId="5" r:id="rId5"/>
    <sheet name="حجر معان 5سم وجلي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6" l="1"/>
  <c r="G13" i="6"/>
  <c r="G12" i="6"/>
  <c r="G11" i="6"/>
  <c r="G10" i="6"/>
  <c r="G9" i="6"/>
  <c r="G8" i="6"/>
  <c r="G7" i="6"/>
  <c r="G6" i="6"/>
  <c r="G5" i="6"/>
  <c r="G16" i="6" s="1"/>
  <c r="G14" i="5"/>
  <c r="G13" i="5"/>
  <c r="G12" i="5"/>
  <c r="G11" i="5"/>
  <c r="G10" i="5"/>
  <c r="G9" i="5"/>
  <c r="G8" i="5"/>
  <c r="G7" i="5"/>
  <c r="G6" i="5"/>
  <c r="G5" i="5"/>
  <c r="G16" i="5" s="1"/>
  <c r="G15" i="4"/>
  <c r="G14" i="4"/>
  <c r="G13" i="4"/>
  <c r="G12" i="4"/>
  <c r="G11" i="4"/>
  <c r="G10" i="4"/>
  <c r="G9" i="4"/>
  <c r="G8" i="4"/>
  <c r="G17" i="4" s="1"/>
  <c r="G7" i="4"/>
  <c r="G6" i="4"/>
  <c r="G5" i="4"/>
  <c r="G15" i="3"/>
  <c r="G14" i="3"/>
  <c r="G13" i="3"/>
  <c r="G12" i="3"/>
  <c r="G11" i="3"/>
  <c r="G10" i="3"/>
  <c r="G9" i="3"/>
  <c r="G8" i="3"/>
  <c r="G7" i="3"/>
  <c r="G6" i="3"/>
  <c r="G5" i="3"/>
  <c r="G17" i="3" s="1"/>
  <c r="G12" i="2"/>
  <c r="G11" i="2"/>
  <c r="G10" i="2"/>
  <c r="G9" i="2"/>
  <c r="G8" i="2"/>
  <c r="G7" i="2"/>
  <c r="G6" i="2"/>
  <c r="G5" i="2"/>
  <c r="G14" i="2" s="1"/>
  <c r="G18" i="5" l="1"/>
  <c r="G17" i="5"/>
  <c r="G20" i="5" s="1"/>
  <c r="G21" i="4"/>
  <c r="G19" i="4"/>
  <c r="G18" i="4"/>
  <c r="G17" i="6"/>
  <c r="G20" i="6"/>
  <c r="G18" i="6"/>
  <c r="G16" i="2"/>
  <c r="G15" i="2"/>
  <c r="G18" i="2" s="1"/>
  <c r="G19" i="3"/>
  <c r="G18" i="3"/>
  <c r="G21" i="3" s="1"/>
  <c r="E5" i="1" l="1"/>
  <c r="G24" i="3"/>
  <c r="F5" i="1" s="1"/>
  <c r="G23" i="5"/>
  <c r="F7" i="1" s="1"/>
  <c r="E7" i="1"/>
  <c r="E4" i="1"/>
  <c r="G21" i="2"/>
  <c r="F4" i="1" s="1"/>
  <c r="F9" i="1" s="1"/>
  <c r="E6" i="1"/>
  <c r="G24" i="4"/>
  <c r="F6" i="1" s="1"/>
  <c r="G23" i="6"/>
  <c r="F8" i="1" s="1"/>
  <c r="E8" i="1"/>
</calcChain>
</file>

<file path=xl/sharedStrings.xml><?xml version="1.0" encoding="utf-8"?>
<sst xmlns="http://schemas.openxmlformats.org/spreadsheetml/2006/main" count="253" uniqueCount="110">
  <si>
    <t>جدول تسعير العطاء الإجمالي والخلاصة للمشروع</t>
  </si>
  <si>
    <t>رقم البند</t>
  </si>
  <si>
    <t>وصف بند الأعمال المعتمد في الـ BOQ</t>
  </si>
  <si>
    <t>الوحدة</t>
  </si>
  <si>
    <t>الكمية</t>
  </si>
  <si>
    <t>سعر الوحدة المقترح (دينار)</t>
  </si>
  <si>
    <t>القيمة الإجمالية للبند (دينار)</t>
  </si>
  <si>
    <t>توريد وتركيب بانيل صاج (فلاشينج) بارتفاع 10سم سماكة 0.5 ملم لتغطية الصدأ الداخلي...</t>
  </si>
  <si>
    <t>م.ط</t>
  </si>
  <si>
    <t>تقديم وتنفيذ أعمال بلاط لأرضيات المبنى من البورسلان الهندي قياس 60 × 60 سم سماكة 10 ملم...</t>
  </si>
  <si>
    <t>م2</t>
  </si>
  <si>
    <t>توريد وتبليط أرضيات ببلاط بورسلان Non slip قياس 30*30 سم سماكة 1.4 سم مع براطيش رخام...</t>
  </si>
  <si>
    <t>توريد وتركيب بلاط جدران سيراميك إسباني لون أبيض مع زنار أورنج مقاس 20*40 سم...</t>
  </si>
  <si>
    <t>توريد وتركيب بلاط حجر معان سماكة 5سم مع الجلي والترويب وإزالة القديم والترحيل...</t>
  </si>
  <si>
    <t>إجمالي قيمة العطاء التقديرية لكافة البنود (دينار أردني)</t>
  </si>
  <si>
    <t>تحليل كلفة بند: بانيل صاج (فلاشينج) 10 سم</t>
  </si>
  <si>
    <t>وصف البند في الـ BOQ:</t>
  </si>
  <si>
    <t>توريد وتركيب بانيل صاج ( فلاشينج) بارتفاع 10سم سماكة 0.5 ملم لتغطية مناطق الصدأ الداخلي في المبنى، اللون مطابق للساندويش بانيل، ويشمل المعجون والسيليكون ضد العفن والتركيب.</t>
  </si>
  <si>
    <t>رمز العنصر</t>
  </si>
  <si>
    <t>تفاصيل المكونات (مواد / عمالة / معدات)</t>
  </si>
  <si>
    <t>الكمية الأساسية</t>
  </si>
  <si>
    <t>معامل الاستهلاك / الهدر</t>
  </si>
  <si>
    <t>سعر الوحدة الصافي (دينار)</t>
  </si>
  <si>
    <t>الكلفة الإجمالية (دينار)</t>
  </si>
  <si>
    <t>M01</t>
  </si>
  <si>
    <t>صاج فلاشينج مجهز ومطوي بارتفاع 10سم سمك 0.5 ملم ملون</t>
  </si>
  <si>
    <t>M02</t>
  </si>
  <si>
    <t>سيليكون إنشائي عالي الجودة ضد العفن والفطريات (خرطوشة)</t>
  </si>
  <si>
    <t>M03</t>
  </si>
  <si>
    <t>معجون حديد صاج ومعالجة فواصل الصدأ</t>
  </si>
  <si>
    <t>M04</t>
  </si>
  <si>
    <t>براغي تثبيت ذاتية الثقب (Self-tapping) مع جلدة إحكام</t>
  </si>
  <si>
    <t>عدد</t>
  </si>
  <si>
    <t>M05</t>
  </si>
  <si>
    <t>مواد معالجة الصدأ الداخلي وتنظيفه (Rust Converter)</t>
  </si>
  <si>
    <t>L01</t>
  </si>
  <si>
    <t>أجرة فني تركيب الفلاشينج والصاج وتشطيب الفواصل والسيليكون</t>
  </si>
  <si>
    <t>L02</t>
  </si>
  <si>
    <t>أعمال تنظيف جدران الساندويش بانيل القديمة وإزالة قشور الصدأ</t>
  </si>
  <si>
    <t>E01</t>
  </si>
  <si>
    <t>أدوات ومعدات صغيرة (فرد سيليكون، دريل، مقص صاج كهربائي)</t>
  </si>
  <si>
    <t>مقطوعية</t>
  </si>
  <si>
    <t>إجمالي الكلفة المباشرة للمتر الواحد الصافي (Direct Cost)</t>
  </si>
  <si>
    <t>مصاريف إدارية وموقع غير مباشرة ومخاطر (Overheads) - 15%</t>
  </si>
  <si>
    <t>هامش الأرباح المستهدف للشركة (Profit Margin) - 15%</t>
  </si>
  <si>
    <t>السعر النهائي المقترح للمتر الواحد في جدول الكميات (Unit Rate)</t>
  </si>
  <si>
    <t>كمية المشروع الإجمالية بحسب جدول الكميات (BOQ Quantity)</t>
  </si>
  <si>
    <t>إجمالي القيمة التقديرية للبند للمشروع كامل (100 م.ط)</t>
  </si>
  <si>
    <t>تحليل كلفة بند: بورسلان هندي 60×60 سم سمك 10ملم للأرضيات</t>
  </si>
  <si>
    <t>تقديم وتنفيذ اعمال بلاط لارضيات المبنى من البورسلان الهندي قياس 60 × 60 سم سماكة 10 ملم +- 10 % مانع للانزلاق، يشمل المونة، الروبة، البانيل، والعدسية، واعمال الحفر والنجف القديم وترحيل الطمم أولاً بأول.</t>
  </si>
  <si>
    <t>بلاط بورسلان هندي نخب أول Non-slip (60*60 سم، سمك 10 ملم)</t>
  </si>
  <si>
    <t>مواد الوزرات (بانيل) - محملة على المتر المربع للأرضيات</t>
  </si>
  <si>
    <t>حصمة عدسية (طبقة التأسيس أسفل البلاط)</t>
  </si>
  <si>
    <t>م3</t>
  </si>
  <si>
    <t>إسمنت أسود للمونة والخلطة والبانيل</t>
  </si>
  <si>
    <t>طن</t>
  </si>
  <si>
    <t>رمل ويل للمونة والتركيب</t>
  </si>
  <si>
    <t>M06</t>
  </si>
  <si>
    <t>روبة إسمنتية مانعة للرطوبة وتكحيل الفواصل (Grout)</t>
  </si>
  <si>
    <t>كغم</t>
  </si>
  <si>
    <t>M07</t>
  </si>
  <si>
    <t>مواد مساعدة (صلبان ليزر، إسفين ضبط المستويات ونظام شد البلاط)</t>
  </si>
  <si>
    <t>أعمال خلع وحفر البلاط القديم والنجف للأرضية وتجهيز السطح</t>
  </si>
  <si>
    <t>أجرة معلم البلاط (تركيب قياس 60*60 يشمل المونة والبانيل والترويب)</t>
  </si>
  <si>
    <t>L03</t>
  </si>
  <si>
    <t>أعمال ترحيل الطمم والأنقاض وتنظيف الموقع أولاً بأول</t>
  </si>
  <si>
    <t>معدات القص والخلط المائي ونقل المواد داخلياً وللطوابق</t>
  </si>
  <si>
    <t>إجمالي القيمة التقديرية للبند للمشروع كامل (60 م2)</t>
  </si>
  <si>
    <t>تحليل كلفة بند: بورسلان 30×30 سم سمك 1.4سم وبراطيش رخام</t>
  </si>
  <si>
    <t>توريد وتبليط ارضيات ببلاط بورسلان Non slip قياس 30*30 سم سماكة 1.4 سم نخب اول مع بانيل ومونة، عدسية، روبة بيضاء، ويشمل تركيب براطيش رخام سمك 3سم على مداخل الابواب والغرف، واعمال الخلع والترحيل للطمم.</t>
  </si>
  <si>
    <t>بلاط بورسلان نخب أول Non-slip (30*30 سم، سمك ثقيل 1.4 سم)</t>
  </si>
  <si>
    <t>مواد الوزرات (بانيل) - محملة على مساحة الأرضيات</t>
  </si>
  <si>
    <t>براطيش رخام سمك 3 سم كميات مداخل الأبواب (محملة نسبياً على المتر المربع)</t>
  </si>
  <si>
    <t>حصمة عدسية أسفل البلاط للفرش والوزن</t>
  </si>
  <si>
    <t>إسمنت أسود للخلطة الإسمنتية العميقة والوزرات والبراطيش</t>
  </si>
  <si>
    <t>رمل ويل ناعم ومطابق للمونة</t>
  </si>
  <si>
    <t>روبة بيضاء خاصة بالفواصل ومقاومة للأحمال والفلترة</t>
  </si>
  <si>
    <t>أعمال خلع ونجف الأرضيات القديمة وحفر العمق المطلوب بالكامل</t>
  </si>
  <si>
    <t>أجرة معلم البلاط (تركيب مقاس 30*30 سم الثقيل، البانيل، والبراطيش الرخام)</t>
  </si>
  <si>
    <t>أعمال تنظيف وحمل وترحيل الطمم خارج الموقع للحاويات أولاً بأول</t>
  </si>
  <si>
    <t>مناشير قص رخام وبورسلان ثقيل، خلاطات، ومعدات الموقع المساعدة</t>
  </si>
  <si>
    <t>مصاريف إدارية وموقع غير مباشرة ومخاطر (Overheads) - 10%</t>
  </si>
  <si>
    <t>إجمالي القيمة التقديرية للبند للمشروع كامل (350 م2)</t>
  </si>
  <si>
    <t>تحليل كلفة بند: سيراميك جدران إسباني 20×40 سم مع زنار أورنج</t>
  </si>
  <si>
    <t>توريد وتركيب بلاط جدران سيراميك اسباني لون ابيض مع عمل زنار لون اورنج مقاس 20*40 سم باستخدام المونة الاسمنتية، نخب اول، روبة بيضاء، السعر يشمل الحفر والنجف لازالة البلاط القديم وترحيل الطمم أولاً بأول.</t>
  </si>
  <si>
    <t>سيراميك جدران إسباني نخب أول لون أبيض (مقاس 20*40 سم)</t>
  </si>
  <si>
    <t>زنار سيراميك ديكور لون أورنج (محمل على المتر المربع للجدران)</t>
  </si>
  <si>
    <t>إسمنت أسود (أو إسمنت خاص للياسة ولصق جدران السيراميك)</t>
  </si>
  <si>
    <t>رمل ناعم للمونة الخاصة بالجدران والتقفيل</t>
  </si>
  <si>
    <t>روبة بيضاء عازلة خاصة بفواصل جدران السيراميك</t>
  </si>
  <si>
    <t>صلبان بلاستيكية ومواد ضبط استقامة السيراميك العمودية</t>
  </si>
  <si>
    <t>أعمال قشر وخلع سيراميك الجدران القديم وتنظيف وتخشين اللياسة الخلفية</t>
  </si>
  <si>
    <t>أجرة معلم السيراميك (تركيب الجدران 20*40 بشكل شاقولي محاذاة الزنار الأورنج والترويب)</t>
  </si>
  <si>
    <t>تنظيف وترحيل طمم تكسير الجدران القديم خارج الموقع فوراً</t>
  </si>
  <si>
    <t>سقالات داخلية خفيفة، دريلات خلط، ومعدات قص السيراميك الموقعية</t>
  </si>
  <si>
    <t>إجمالي القيمة التقديرية للبند للمشروع كامل (709 م2)</t>
  </si>
  <si>
    <t>تحليل كلفة بند: حجر معان أرضيات ساحات سمك 5سم مع الجلي</t>
  </si>
  <si>
    <t>توريد وتركيب بلاط حجر معان سماكه 5سم مع الجلي و الترويب و اجراء كل ما يلزم لاتمام المطلوب، العمل يشمل ازاله البلاط القديم واجراء كل ما يلزم للتنفيذ حسب الأصول الهندسية.</t>
  </si>
  <si>
    <t>حجر معان نخب أول نخب (أ) سماكة 5 سم (بلاط أرضيات وساحات ثقيل)</t>
  </si>
  <si>
    <t>إسمنت أسود للمونة والخلطة العميقة أسفل الحجر السميك</t>
  </si>
  <si>
    <t>رمل صويلح / رمل ويل للمونة والتركيب والوزن</t>
  </si>
  <si>
    <t>روبة إسمنتية خاصة بالحجر + سيكا عازلة للفواصل</t>
  </si>
  <si>
    <t>مواد تلميع وحجر جلي (استهلاك مستلزمات ماكينات الجلي بالموقع)</t>
  </si>
  <si>
    <t>أعمال إزالة وتكسير البلاط/الخرسانة القديمة بالكامل لحفر العمق المطلوب</t>
  </si>
  <si>
    <t>أجرة معلم تركيب حجر أرضيات سماكة 5 سم (وزن ثقيل جداً يحتاج ضبط ميول دقيق)</t>
  </si>
  <si>
    <t>أجرة معلم جلي وتلميع الحجر بالموقع بعد التركيب والترويب والاصلاح</t>
  </si>
  <si>
    <t>L04</t>
  </si>
  <si>
    <t>عمال تحميل وتنظيف وترحيل الطمم الثقيل جداً خارج الموقع أولاً بأول</t>
  </si>
  <si>
    <t>تأجير واستهلاك ماكينات جلي الحجر الكبيرة ومناشير قص الحجر المائية الثقيلة</t>
  </si>
  <si>
    <t>إجمالي القيمة التقديرية للبند للمشروع كامل (35 م2)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</si>
</sst>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6"/>
      <color rgb="FFFFFFFF"/>
      <name val="Calibri"/>
    </font>
    <font>
      <b/>
      <sz val="11"/>
      <color rgb="FFFFFFFF"/>
      <name val="Calibri"/>
    </font>
    <font>
      <b/>
      <sz val="11"/>
      <name val="Calibri"/>
    </font>
    <font>
      <sz val="11"/>
      <name val="Calibri"/>
    </font>
    <font>
      <b/>
      <sz val="15"/>
      <color rgb="FFFFFFFF"/>
      <name val="Calibri"/>
    </font>
    <font>
      <i/>
      <sz val="10"/>
      <color rgb="FF595959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  <fill>
      <patternFill patternType="solid">
        <fgColor rgb="FF2C3E50"/>
        <bgColor rgb="FF2C3E50"/>
      </patternFill>
    </fill>
    <fill>
      <patternFill patternType="solid">
        <fgColor rgb="FFC6EFCE"/>
        <bgColor rgb="FFC6EFCE"/>
      </patternFill>
    </fill>
    <fill>
      <patternFill patternType="solid">
        <fgColor rgb="FF5B6976"/>
        <bgColor rgb="FF5B6976"/>
      </patternFill>
    </fill>
    <fill>
      <patternFill patternType="solid">
        <fgColor rgb="FFF9FAFB"/>
        <bgColor rgb="FFF9FAFB"/>
      </patternFill>
    </fill>
    <fill>
      <patternFill patternType="solid">
        <fgColor rgb="FFF2F4F7"/>
        <bgColor rgb="FFF2F4F7"/>
      </patternFill>
    </fill>
    <fill>
      <patternFill patternType="solid">
        <fgColor rgb="FFE2EFDA"/>
        <bgColor rgb="FFE2EFDA"/>
      </patternFill>
    </fill>
    <fill>
      <patternFill patternType="solid">
        <fgColor rgb="FF2B4C7E"/>
        <bgColor rgb="FF2B4C7E"/>
      </patternFill>
    </fill>
    <fill>
      <patternFill patternType="solid">
        <fgColor rgb="FF4A6B82"/>
        <bgColor rgb="FF4A6B82"/>
      </patternFill>
    </fill>
    <fill>
      <patternFill patternType="solid">
        <fgColor rgb="FFA04000"/>
        <bgColor rgb="FFA04000"/>
      </patternFill>
    </fill>
    <fill>
      <patternFill patternType="solid">
        <fgColor rgb="FFA97C50"/>
        <bgColor rgb="FFA97C50"/>
      </patternFill>
    </fill>
  </fills>
  <borders count="5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 vertical="center" wrapText="1"/>
    </xf>
    <xf numFmtId="0" fontId="2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right" vertical="center" wrapText="1"/>
    </xf>
    <xf numFmtId="2" fontId="4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4" fontId="3" fillId="0" borderId="4" xfId="0" applyNumberFormat="1" applyFont="1" applyBorder="1"/>
    <xf numFmtId="0" fontId="4" fillId="0" borderId="0" xfId="0" applyFont="1" applyAlignment="1">
      <alignment horizontal="right" vertical="center" wrapText="1"/>
    </xf>
    <xf numFmtId="4" fontId="4" fillId="0" borderId="0" xfId="0" applyNumberFormat="1" applyFont="1"/>
    <xf numFmtId="4" fontId="3" fillId="7" borderId="2" xfId="0" applyNumberFormat="1" applyFont="1" applyFill="1" applyBorder="1"/>
    <xf numFmtId="0" fontId="3" fillId="0" borderId="0" xfId="0" applyFont="1" applyAlignment="1">
      <alignment horizontal="center" vertical="center"/>
    </xf>
    <xf numFmtId="4" fontId="3" fillId="8" borderId="2" xfId="0" applyNumberFormat="1" applyFont="1" applyFill="1" applyBorder="1"/>
    <xf numFmtId="0" fontId="2" fillId="9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3" fillId="4" borderId="0" xfId="0" applyFont="1" applyFill="1" applyAlignment="1">
      <alignment horizontal="right" vertical="center"/>
    </xf>
    <xf numFmtId="0" fontId="3" fillId="8" borderId="0" xfId="0" applyFont="1" applyFill="1" applyAlignment="1">
      <alignment horizontal="right" vertical="center" wrapText="1"/>
    </xf>
    <xf numFmtId="0" fontId="3" fillId="7" borderId="0" xfId="0" applyFont="1" applyFill="1" applyAlignment="1">
      <alignment horizontal="right" vertical="center" wrapText="1"/>
    </xf>
    <xf numFmtId="0" fontId="5" fillId="5" borderId="0" xfId="0" applyFont="1" applyFill="1" applyAlignment="1">
      <alignment horizontal="center" vertical="center"/>
    </xf>
    <xf numFmtId="0" fontId="5" fillId="9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5" fillId="1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Yellow">
      <a:dk1>
        <a:sysClr val="windowText" lastClr="000000"/>
      </a:dk1>
      <a:lt1>
        <a:sysClr val="window" lastClr="FFFFFF"/>
      </a:lt1>
      <a:dk2>
        <a:srgbClr val="39302A"/>
      </a:dk2>
      <a:lt2>
        <a:srgbClr val="E5DEDB"/>
      </a:lt2>
      <a:accent1>
        <a:srgbClr val="FFCA08"/>
      </a:accent1>
      <a:accent2>
        <a:srgbClr val="F8931D"/>
      </a:accent2>
      <a:accent3>
        <a:srgbClr val="CE8D3E"/>
      </a:accent3>
      <a:accent4>
        <a:srgbClr val="EC7016"/>
      </a:accent4>
      <a:accent5>
        <a:srgbClr val="E64823"/>
      </a:accent5>
      <a:accent6>
        <a:srgbClr val="9C6A6A"/>
      </a:accent6>
      <a:hlink>
        <a:srgbClr val="2998E3"/>
      </a:hlink>
      <a:folHlink>
        <a:srgbClr val="7F723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rightToLeft="1" tabSelected="1" workbookViewId="0">
      <selection activeCell="B8" sqref="B8"/>
    </sheetView>
  </sheetViews>
  <sheetFormatPr defaultRowHeight="14.5"/>
  <cols>
    <col min="1" max="1" width="12" customWidth="1"/>
    <col min="2" max="2" width="65" customWidth="1"/>
    <col min="3" max="3" width="12" customWidth="1"/>
    <col min="4" max="4" width="15" customWidth="1"/>
    <col min="5" max="5" width="22" customWidth="1"/>
    <col min="6" max="6" width="25" customWidth="1"/>
  </cols>
  <sheetData>
    <row r="1" spans="1:6" ht="40" customHeight="1">
      <c r="A1" s="28" t="s">
        <v>0</v>
      </c>
      <c r="B1" s="29"/>
      <c r="C1" s="29"/>
      <c r="D1" s="29"/>
      <c r="E1" s="29"/>
      <c r="F1" s="29"/>
    </row>
    <row r="3" spans="1:6" ht="2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ht="24" customHeight="1">
      <c r="A4" s="2">
        <v>1</v>
      </c>
      <c r="B4" s="3" t="s">
        <v>7</v>
      </c>
      <c r="C4" s="2" t="s">
        <v>8</v>
      </c>
      <c r="D4" s="2">
        <v>100</v>
      </c>
      <c r="E4" s="4">
        <f>'بانيل صاج (فلاشينج)'!G18</f>
        <v>6.8396249999999998</v>
      </c>
      <c r="F4" s="4">
        <f>'بانيل صاج (فلاشينج)'!G21</f>
        <v>683.96249999999998</v>
      </c>
    </row>
    <row r="5" spans="1:6" ht="24" customHeight="1">
      <c r="A5" s="2">
        <v>2</v>
      </c>
      <c r="B5" s="3" t="s">
        <v>9</v>
      </c>
      <c r="C5" s="2" t="s">
        <v>10</v>
      </c>
      <c r="D5" s="2">
        <v>60</v>
      </c>
      <c r="E5" s="4">
        <f>'بورسلان هندي 60x60'!G21</f>
        <v>25.202450000000006</v>
      </c>
      <c r="F5" s="4">
        <f>'بورسلان هندي 60x60'!G24</f>
        <v>1512.1470000000004</v>
      </c>
    </row>
    <row r="6" spans="1:6" ht="24" customHeight="1">
      <c r="A6" s="2">
        <v>3</v>
      </c>
      <c r="B6" s="3" t="s">
        <v>11</v>
      </c>
      <c r="C6" s="2" t="s">
        <v>10</v>
      </c>
      <c r="D6" s="2">
        <v>350</v>
      </c>
      <c r="E6" s="4">
        <f>'بورسلان 30x30 براطيش'!G21</f>
        <v>34.886718749999993</v>
      </c>
      <c r="F6" s="4">
        <f>'بورسلان 30x30 براطيش'!G24</f>
        <v>12210.351562499998</v>
      </c>
    </row>
    <row r="7" spans="1:6" ht="24" customHeight="1">
      <c r="A7" s="2">
        <v>4</v>
      </c>
      <c r="B7" s="3" t="s">
        <v>12</v>
      </c>
      <c r="C7" s="2" t="s">
        <v>10</v>
      </c>
      <c r="D7" s="2">
        <v>709</v>
      </c>
      <c r="E7" s="4">
        <f>'سيراميك جدران إسباني'!G20</f>
        <v>25.223750000000003</v>
      </c>
      <c r="F7" s="4">
        <f>'سيراميك جدران إسباني'!G23</f>
        <v>17883.638750000002</v>
      </c>
    </row>
    <row r="8" spans="1:6" ht="24" customHeight="1">
      <c r="A8" s="2">
        <v>5</v>
      </c>
      <c r="B8" s="3" t="s">
        <v>13</v>
      </c>
      <c r="C8" s="2" t="s">
        <v>10</v>
      </c>
      <c r="D8" s="2">
        <v>35</v>
      </c>
      <c r="E8" s="4">
        <f>'حجر معان 5سم وجلي'!G20</f>
        <v>54.611049999999992</v>
      </c>
      <c r="F8" s="4">
        <f>'حجر معان 5سم وجلي'!G23</f>
        <v>1911.3867499999997</v>
      </c>
    </row>
    <row r="9" spans="1:6" ht="26" customHeight="1">
      <c r="A9" s="30" t="s">
        <v>14</v>
      </c>
      <c r="B9" s="29"/>
      <c r="C9" s="29"/>
      <c r="D9" s="29"/>
      <c r="E9" s="29"/>
      <c r="F9" s="5">
        <f>SUM(F4:F8)</f>
        <v>34201.486562500002</v>
      </c>
    </row>
  </sheetData>
  <mergeCells count="2">
    <mergeCell ref="A1:F1"/>
    <mergeCell ref="A9:E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rightToLeft="1" topLeftCell="B6" workbookViewId="0">
      <selection activeCell="G6" sqref="G6"/>
    </sheetView>
  </sheetViews>
  <sheetFormatPr defaultRowHeight="14.5"/>
  <cols>
    <col min="1" max="1" width="24.81640625" customWidth="1"/>
    <col min="2" max="2" width="58" customWidth="1"/>
    <col min="3" max="3" width="12" customWidth="1"/>
    <col min="4" max="4" width="16" customWidth="1"/>
    <col min="5" max="5" width="25" customWidth="1"/>
    <col min="6" max="6" width="20" customWidth="1"/>
    <col min="7" max="7" width="22" customWidth="1"/>
  </cols>
  <sheetData>
    <row r="1" spans="1:7" ht="35" customHeight="1">
      <c r="A1" s="33" t="s">
        <v>15</v>
      </c>
      <c r="B1" s="29"/>
      <c r="C1" s="29"/>
      <c r="D1" s="29"/>
      <c r="E1" s="29"/>
      <c r="F1" s="29"/>
      <c r="G1" s="29"/>
    </row>
    <row r="2" spans="1:7" ht="25" customHeight="1">
      <c r="A2" s="6" t="s">
        <v>16</v>
      </c>
      <c r="B2" s="7" t="s">
        <v>17</v>
      </c>
    </row>
    <row r="4" spans="1:7" ht="25" customHeight="1">
      <c r="A4" s="8" t="s">
        <v>18</v>
      </c>
      <c r="B4" s="8" t="s">
        <v>19</v>
      </c>
      <c r="C4" s="8" t="s">
        <v>3</v>
      </c>
      <c r="D4" s="8" t="s">
        <v>20</v>
      </c>
      <c r="E4" s="8" t="s">
        <v>21</v>
      </c>
      <c r="F4" s="8" t="s">
        <v>22</v>
      </c>
      <c r="G4" s="8" t="s">
        <v>23</v>
      </c>
    </row>
    <row r="5" spans="1:7" ht="20" customHeight="1">
      <c r="A5" s="9" t="s">
        <v>24</v>
      </c>
      <c r="B5" s="10" t="s">
        <v>25</v>
      </c>
      <c r="C5" s="9" t="s">
        <v>8</v>
      </c>
      <c r="D5" s="9">
        <v>1</v>
      </c>
      <c r="E5" s="11">
        <v>1.05</v>
      </c>
      <c r="F5" s="12">
        <v>1.8</v>
      </c>
      <c r="G5" s="9">
        <f t="shared" ref="G5:G12" si="0">D5*E5*F5</f>
        <v>1.8900000000000001</v>
      </c>
    </row>
    <row r="6" spans="1:7" ht="20" customHeight="1">
      <c r="A6" s="13" t="s">
        <v>26</v>
      </c>
      <c r="B6" s="14" t="s">
        <v>27</v>
      </c>
      <c r="C6" s="13" t="s">
        <v>8</v>
      </c>
      <c r="D6" s="13">
        <v>0.15</v>
      </c>
      <c r="E6" s="15">
        <v>1.05</v>
      </c>
      <c r="F6" s="16">
        <v>2.5</v>
      </c>
      <c r="G6" s="13">
        <f t="shared" si="0"/>
        <v>0.39374999999999999</v>
      </c>
    </row>
    <row r="7" spans="1:7" ht="20" customHeight="1">
      <c r="A7" s="9" t="s">
        <v>28</v>
      </c>
      <c r="B7" s="10" t="s">
        <v>29</v>
      </c>
      <c r="C7" s="9" t="s">
        <v>8</v>
      </c>
      <c r="D7" s="9">
        <v>0.1</v>
      </c>
      <c r="E7" s="11">
        <v>1.05</v>
      </c>
      <c r="F7" s="12">
        <v>1.5</v>
      </c>
      <c r="G7" s="9">
        <f t="shared" si="0"/>
        <v>0.15750000000000003</v>
      </c>
    </row>
    <row r="8" spans="1:7" ht="20" customHeight="1">
      <c r="A8" s="13" t="s">
        <v>30</v>
      </c>
      <c r="B8" s="14" t="s">
        <v>31</v>
      </c>
      <c r="C8" s="13" t="s">
        <v>32</v>
      </c>
      <c r="D8" s="13">
        <v>5</v>
      </c>
      <c r="E8" s="15">
        <v>1.1000000000000001</v>
      </c>
      <c r="F8" s="16">
        <v>0.04</v>
      </c>
      <c r="G8" s="13">
        <f t="shared" si="0"/>
        <v>0.22</v>
      </c>
    </row>
    <row r="9" spans="1:7" ht="20" customHeight="1">
      <c r="A9" s="9" t="s">
        <v>33</v>
      </c>
      <c r="B9" s="10" t="s">
        <v>34</v>
      </c>
      <c r="C9" s="9" t="s">
        <v>8</v>
      </c>
      <c r="D9" s="9">
        <v>1</v>
      </c>
      <c r="E9" s="11">
        <v>1</v>
      </c>
      <c r="F9" s="12">
        <v>0.4</v>
      </c>
      <c r="G9" s="9">
        <f t="shared" si="0"/>
        <v>0.4</v>
      </c>
    </row>
    <row r="10" spans="1:7" ht="20" customHeight="1">
      <c r="A10" s="13" t="s">
        <v>35</v>
      </c>
      <c r="B10" s="14" t="s">
        <v>36</v>
      </c>
      <c r="C10" s="13" t="s">
        <v>8</v>
      </c>
      <c r="D10" s="13">
        <v>1</v>
      </c>
      <c r="E10" s="15">
        <v>1</v>
      </c>
      <c r="F10" s="16">
        <v>1.5</v>
      </c>
      <c r="G10" s="13">
        <f t="shared" si="0"/>
        <v>1.5</v>
      </c>
    </row>
    <row r="11" spans="1:7" ht="20" customHeight="1">
      <c r="A11" s="9" t="s">
        <v>37</v>
      </c>
      <c r="B11" s="10" t="s">
        <v>38</v>
      </c>
      <c r="C11" s="9" t="s">
        <v>8</v>
      </c>
      <c r="D11" s="9">
        <v>1</v>
      </c>
      <c r="E11" s="11">
        <v>1</v>
      </c>
      <c r="F11" s="12">
        <v>0.5</v>
      </c>
      <c r="G11" s="9">
        <f t="shared" si="0"/>
        <v>0.5</v>
      </c>
    </row>
    <row r="12" spans="1:7" ht="20" customHeight="1">
      <c r="A12" s="13" t="s">
        <v>39</v>
      </c>
      <c r="B12" s="14" t="s">
        <v>40</v>
      </c>
      <c r="C12" s="13" t="s">
        <v>41</v>
      </c>
      <c r="D12" s="13">
        <v>1</v>
      </c>
      <c r="E12" s="15">
        <v>1</v>
      </c>
      <c r="F12" s="16">
        <v>0.2</v>
      </c>
      <c r="G12" s="13">
        <f t="shared" si="0"/>
        <v>0.2</v>
      </c>
    </row>
    <row r="14" spans="1:7">
      <c r="B14" s="17" t="s">
        <v>42</v>
      </c>
      <c r="G14" s="18">
        <f>SUM(G5:G12)</f>
        <v>5.2612500000000004</v>
      </c>
    </row>
    <row r="15" spans="1:7">
      <c r="B15" s="19" t="s">
        <v>43</v>
      </c>
      <c r="G15" s="20">
        <f>G14*0.15</f>
        <v>0.78918750000000004</v>
      </c>
    </row>
    <row r="16" spans="1:7">
      <c r="B16" s="19" t="s">
        <v>44</v>
      </c>
      <c r="G16" s="20">
        <f>G14*0.15</f>
        <v>0.78918750000000004</v>
      </c>
    </row>
    <row r="18" spans="2:7" ht="24" customHeight="1">
      <c r="B18" s="32" t="s">
        <v>45</v>
      </c>
      <c r="C18" s="29"/>
      <c r="D18" s="29"/>
      <c r="E18" s="29"/>
      <c r="F18" s="29"/>
      <c r="G18" s="21">
        <f>SUM(G14:G16)</f>
        <v>6.8396249999999998</v>
      </c>
    </row>
    <row r="20" spans="2:7">
      <c r="B20" s="17" t="s">
        <v>46</v>
      </c>
      <c r="C20" s="22" t="s">
        <v>8</v>
      </c>
      <c r="F20" s="22">
        <v>100</v>
      </c>
    </row>
    <row r="21" spans="2:7" ht="25" customHeight="1">
      <c r="B21" s="31" t="s">
        <v>47</v>
      </c>
      <c r="C21" s="29"/>
      <c r="D21" s="29"/>
      <c r="E21" s="29"/>
      <c r="F21" s="29"/>
      <c r="G21" s="23">
        <f>G18*F20</f>
        <v>683.96249999999998</v>
      </c>
    </row>
  </sheetData>
  <mergeCells count="3">
    <mergeCell ref="B21:F21"/>
    <mergeCell ref="B18:F18"/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rightToLeft="1" topLeftCell="A9" workbookViewId="0">
      <selection activeCell="B8" sqref="B8"/>
    </sheetView>
  </sheetViews>
  <sheetFormatPr defaultRowHeight="14.5"/>
  <cols>
    <col min="1" max="1" width="12" customWidth="1"/>
    <col min="2" max="2" width="58" customWidth="1"/>
    <col min="3" max="3" width="12" customWidth="1"/>
    <col min="4" max="4" width="16" customWidth="1"/>
    <col min="5" max="5" width="25" customWidth="1"/>
    <col min="6" max="6" width="20" customWidth="1"/>
    <col min="7" max="7" width="22" customWidth="1"/>
  </cols>
  <sheetData>
    <row r="1" spans="1:7" ht="35" customHeight="1">
      <c r="A1" s="34" t="s">
        <v>48</v>
      </c>
      <c r="B1" s="29"/>
      <c r="C1" s="29"/>
      <c r="D1" s="29"/>
      <c r="E1" s="29"/>
      <c r="F1" s="29"/>
      <c r="G1" s="29"/>
    </row>
    <row r="2" spans="1:7" ht="25" customHeight="1">
      <c r="A2" s="6" t="s">
        <v>16</v>
      </c>
      <c r="B2" s="7" t="s">
        <v>49</v>
      </c>
    </row>
    <row r="4" spans="1:7" ht="25" customHeight="1">
      <c r="A4" s="24" t="s">
        <v>18</v>
      </c>
      <c r="B4" s="24" t="s">
        <v>19</v>
      </c>
      <c r="C4" s="24" t="s">
        <v>3</v>
      </c>
      <c r="D4" s="24" t="s">
        <v>20</v>
      </c>
      <c r="E4" s="24" t="s">
        <v>21</v>
      </c>
      <c r="F4" s="24" t="s">
        <v>22</v>
      </c>
      <c r="G4" s="24" t="s">
        <v>23</v>
      </c>
    </row>
    <row r="5" spans="1:7" ht="20" customHeight="1">
      <c r="A5" s="9" t="s">
        <v>24</v>
      </c>
      <c r="B5" s="10" t="s">
        <v>50</v>
      </c>
      <c r="C5" s="9" t="s">
        <v>10</v>
      </c>
      <c r="D5" s="9">
        <v>1</v>
      </c>
      <c r="E5" s="11">
        <v>1.06</v>
      </c>
      <c r="F5" s="12">
        <v>6.5</v>
      </c>
      <c r="G5" s="9">
        <f t="shared" ref="G5:G15" si="0">D5*E5*F5</f>
        <v>6.8900000000000006</v>
      </c>
    </row>
    <row r="6" spans="1:7" ht="20" customHeight="1">
      <c r="A6" s="13" t="s">
        <v>26</v>
      </c>
      <c r="B6" s="14" t="s">
        <v>51</v>
      </c>
      <c r="C6" s="13" t="s">
        <v>8</v>
      </c>
      <c r="D6" s="13">
        <v>1.1000000000000001</v>
      </c>
      <c r="E6" s="15">
        <v>1.05</v>
      </c>
      <c r="F6" s="16">
        <v>1</v>
      </c>
      <c r="G6" s="13">
        <f t="shared" si="0"/>
        <v>1.1550000000000002</v>
      </c>
    </row>
    <row r="7" spans="1:7" ht="20" customHeight="1">
      <c r="A7" s="9" t="s">
        <v>28</v>
      </c>
      <c r="B7" s="10" t="s">
        <v>52</v>
      </c>
      <c r="C7" s="9" t="s">
        <v>53</v>
      </c>
      <c r="D7" s="9">
        <v>0.04</v>
      </c>
      <c r="E7" s="11">
        <v>1.1000000000000001</v>
      </c>
      <c r="F7" s="12">
        <v>8.5</v>
      </c>
      <c r="G7" s="9">
        <f t="shared" si="0"/>
        <v>0.37400000000000005</v>
      </c>
    </row>
    <row r="8" spans="1:7" ht="20" customHeight="1">
      <c r="A8" s="13" t="s">
        <v>30</v>
      </c>
      <c r="B8" s="14" t="s">
        <v>54</v>
      </c>
      <c r="C8" s="13" t="s">
        <v>55</v>
      </c>
      <c r="D8" s="13">
        <v>1.4E-2</v>
      </c>
      <c r="E8" s="15">
        <v>1.05</v>
      </c>
      <c r="F8" s="16">
        <v>105</v>
      </c>
      <c r="G8" s="13">
        <f t="shared" si="0"/>
        <v>1.5435000000000001</v>
      </c>
    </row>
    <row r="9" spans="1:7" ht="20" customHeight="1">
      <c r="A9" s="9" t="s">
        <v>33</v>
      </c>
      <c r="B9" s="10" t="s">
        <v>56</v>
      </c>
      <c r="C9" s="9" t="s">
        <v>53</v>
      </c>
      <c r="D9" s="9">
        <v>0.04</v>
      </c>
      <c r="E9" s="11">
        <v>1.1000000000000001</v>
      </c>
      <c r="F9" s="12">
        <v>9</v>
      </c>
      <c r="G9" s="9">
        <f t="shared" si="0"/>
        <v>0.39600000000000002</v>
      </c>
    </row>
    <row r="10" spans="1:7" ht="20" customHeight="1">
      <c r="A10" s="13" t="s">
        <v>57</v>
      </c>
      <c r="B10" s="14" t="s">
        <v>58</v>
      </c>
      <c r="C10" s="13" t="s">
        <v>59</v>
      </c>
      <c r="D10" s="13">
        <v>0.45</v>
      </c>
      <c r="E10" s="15">
        <v>1.05</v>
      </c>
      <c r="F10" s="16">
        <v>0.8</v>
      </c>
      <c r="G10" s="13">
        <f t="shared" si="0"/>
        <v>0.37800000000000006</v>
      </c>
    </row>
    <row r="11" spans="1:7" ht="20" customHeight="1">
      <c r="A11" s="9" t="s">
        <v>60</v>
      </c>
      <c r="B11" s="10" t="s">
        <v>61</v>
      </c>
      <c r="C11" s="9" t="s">
        <v>41</v>
      </c>
      <c r="D11" s="9">
        <v>1</v>
      </c>
      <c r="E11" s="11">
        <v>1</v>
      </c>
      <c r="F11" s="12">
        <v>0.3</v>
      </c>
      <c r="G11" s="9">
        <f t="shared" si="0"/>
        <v>0.3</v>
      </c>
    </row>
    <row r="12" spans="1:7" ht="20" customHeight="1">
      <c r="A12" s="13" t="s">
        <v>35</v>
      </c>
      <c r="B12" s="14" t="s">
        <v>62</v>
      </c>
      <c r="C12" s="13" t="s">
        <v>10</v>
      </c>
      <c r="D12" s="13">
        <v>1</v>
      </c>
      <c r="E12" s="15">
        <v>1</v>
      </c>
      <c r="F12" s="16">
        <v>2.5</v>
      </c>
      <c r="G12" s="13">
        <f t="shared" si="0"/>
        <v>2.5</v>
      </c>
    </row>
    <row r="13" spans="1:7" ht="20" customHeight="1">
      <c r="A13" s="9" t="s">
        <v>37</v>
      </c>
      <c r="B13" s="10" t="s">
        <v>63</v>
      </c>
      <c r="C13" s="9" t="s">
        <v>10</v>
      </c>
      <c r="D13" s="9">
        <v>1</v>
      </c>
      <c r="E13" s="11">
        <v>1</v>
      </c>
      <c r="F13" s="12">
        <v>4.5</v>
      </c>
      <c r="G13" s="9">
        <f t="shared" si="0"/>
        <v>4.5</v>
      </c>
    </row>
    <row r="14" spans="1:7" ht="20" customHeight="1">
      <c r="A14" s="13" t="s">
        <v>64</v>
      </c>
      <c r="B14" s="14" t="s">
        <v>65</v>
      </c>
      <c r="C14" s="13" t="s">
        <v>10</v>
      </c>
      <c r="D14" s="13">
        <v>1</v>
      </c>
      <c r="E14" s="15">
        <v>1</v>
      </c>
      <c r="F14" s="16">
        <v>1</v>
      </c>
      <c r="G14" s="13">
        <f t="shared" si="0"/>
        <v>1</v>
      </c>
    </row>
    <row r="15" spans="1:7" ht="20" customHeight="1">
      <c r="A15" s="9" t="s">
        <v>39</v>
      </c>
      <c r="B15" s="10" t="s">
        <v>66</v>
      </c>
      <c r="C15" s="9" t="s">
        <v>10</v>
      </c>
      <c r="D15" s="9">
        <v>1</v>
      </c>
      <c r="E15" s="11">
        <v>1</v>
      </c>
      <c r="F15" s="12">
        <v>0.35</v>
      </c>
      <c r="G15" s="9">
        <f t="shared" si="0"/>
        <v>0.35</v>
      </c>
    </row>
    <row r="17" spans="2:7">
      <c r="B17" s="17" t="s">
        <v>42</v>
      </c>
      <c r="G17" s="18">
        <f>SUM(G5:G15)</f>
        <v>19.386500000000005</v>
      </c>
    </row>
    <row r="18" spans="2:7">
      <c r="B18" s="19" t="s">
        <v>43</v>
      </c>
      <c r="G18" s="20">
        <f>G17*0.15</f>
        <v>2.9079750000000009</v>
      </c>
    </row>
    <row r="19" spans="2:7">
      <c r="B19" s="19" t="s">
        <v>44</v>
      </c>
      <c r="G19" s="20">
        <f>G17*0.15</f>
        <v>2.9079750000000009</v>
      </c>
    </row>
    <row r="21" spans="2:7" ht="24" customHeight="1">
      <c r="B21" s="32" t="s">
        <v>45</v>
      </c>
      <c r="C21" s="29"/>
      <c r="D21" s="29"/>
      <c r="E21" s="29"/>
      <c r="F21" s="29"/>
      <c r="G21" s="21">
        <f>SUM(G17:G19)</f>
        <v>25.202450000000006</v>
      </c>
    </row>
    <row r="23" spans="2:7">
      <c r="B23" s="17" t="s">
        <v>46</v>
      </c>
      <c r="C23" s="22" t="s">
        <v>10</v>
      </c>
      <c r="F23" s="22">
        <v>60</v>
      </c>
    </row>
    <row r="24" spans="2:7" ht="25" customHeight="1">
      <c r="B24" s="31" t="s">
        <v>67</v>
      </c>
      <c r="C24" s="29"/>
      <c r="D24" s="29"/>
      <c r="E24" s="29"/>
      <c r="F24" s="29"/>
      <c r="G24" s="23">
        <f>G21*F23</f>
        <v>1512.1470000000004</v>
      </c>
    </row>
  </sheetData>
  <mergeCells count="3">
    <mergeCell ref="B21:F21"/>
    <mergeCell ref="A1:G1"/>
    <mergeCell ref="B24:F2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4"/>
  <sheetViews>
    <sheetView rightToLeft="1" workbookViewId="0">
      <selection activeCell="B9" sqref="B9"/>
    </sheetView>
  </sheetViews>
  <sheetFormatPr defaultRowHeight="14.5"/>
  <cols>
    <col min="1" max="1" width="12" customWidth="1"/>
    <col min="2" max="2" width="58" customWidth="1"/>
    <col min="3" max="3" width="12" customWidth="1"/>
    <col min="4" max="4" width="16" customWidth="1"/>
    <col min="5" max="5" width="25" customWidth="1"/>
    <col min="6" max="6" width="20" customWidth="1"/>
    <col min="7" max="7" width="22" customWidth="1"/>
  </cols>
  <sheetData>
    <row r="1" spans="1:7" ht="35" customHeight="1">
      <c r="A1" s="35" t="s">
        <v>68</v>
      </c>
      <c r="B1" s="29"/>
      <c r="C1" s="29"/>
      <c r="D1" s="29"/>
      <c r="E1" s="29"/>
      <c r="F1" s="29"/>
      <c r="G1" s="29"/>
    </row>
    <row r="2" spans="1:7" ht="25" customHeight="1">
      <c r="A2" s="6" t="s">
        <v>16</v>
      </c>
      <c r="B2" s="7" t="s">
        <v>69</v>
      </c>
    </row>
    <row r="4" spans="1:7" ht="25" customHeight="1">
      <c r="A4" s="25" t="s">
        <v>18</v>
      </c>
      <c r="B4" s="25" t="s">
        <v>19</v>
      </c>
      <c r="C4" s="25" t="s">
        <v>3</v>
      </c>
      <c r="D4" s="25" t="s">
        <v>20</v>
      </c>
      <c r="E4" s="25" t="s">
        <v>21</v>
      </c>
      <c r="F4" s="25" t="s">
        <v>22</v>
      </c>
      <c r="G4" s="25" t="s">
        <v>23</v>
      </c>
    </row>
    <row r="5" spans="1:7" ht="20" customHeight="1">
      <c r="A5" s="9" t="s">
        <v>24</v>
      </c>
      <c r="B5" s="10" t="s">
        <v>70</v>
      </c>
      <c r="C5" s="9" t="s">
        <v>10</v>
      </c>
      <c r="D5" s="9">
        <v>1</v>
      </c>
      <c r="E5" s="11">
        <v>1.07</v>
      </c>
      <c r="F5" s="12">
        <v>10.5</v>
      </c>
      <c r="G5" s="9">
        <f t="shared" ref="G5:G15" si="0">D5*E5*F5</f>
        <v>11.235000000000001</v>
      </c>
    </row>
    <row r="6" spans="1:7" ht="20" customHeight="1">
      <c r="A6" s="13" t="s">
        <v>26</v>
      </c>
      <c r="B6" s="14" t="s">
        <v>71</v>
      </c>
      <c r="C6" s="13" t="s">
        <v>8</v>
      </c>
      <c r="D6" s="13">
        <v>1.3</v>
      </c>
      <c r="E6" s="15">
        <v>1.05</v>
      </c>
      <c r="F6" s="16">
        <v>1.1000000000000001</v>
      </c>
      <c r="G6" s="13">
        <f t="shared" si="0"/>
        <v>1.5015000000000003</v>
      </c>
    </row>
    <row r="7" spans="1:7" ht="20" customHeight="1">
      <c r="A7" s="9" t="s">
        <v>28</v>
      </c>
      <c r="B7" s="10" t="s">
        <v>72</v>
      </c>
      <c r="C7" s="9" t="s">
        <v>8</v>
      </c>
      <c r="D7" s="9">
        <v>0.15</v>
      </c>
      <c r="E7" s="11">
        <v>1.05</v>
      </c>
      <c r="F7" s="12">
        <v>15</v>
      </c>
      <c r="G7" s="9">
        <f t="shared" si="0"/>
        <v>2.3624999999999998</v>
      </c>
    </row>
    <row r="8" spans="1:7" ht="20" customHeight="1">
      <c r="A8" s="13" t="s">
        <v>30</v>
      </c>
      <c r="B8" s="14" t="s">
        <v>73</v>
      </c>
      <c r="C8" s="13" t="s">
        <v>53</v>
      </c>
      <c r="D8" s="13">
        <v>4.4999999999999998E-2</v>
      </c>
      <c r="E8" s="15">
        <v>1.1000000000000001</v>
      </c>
      <c r="F8" s="16">
        <v>8.5</v>
      </c>
      <c r="G8" s="13">
        <f t="shared" si="0"/>
        <v>0.42075000000000001</v>
      </c>
    </row>
    <row r="9" spans="1:7" ht="20" customHeight="1">
      <c r="A9" s="9" t="s">
        <v>33</v>
      </c>
      <c r="B9" s="10" t="s">
        <v>74</v>
      </c>
      <c r="C9" s="9" t="s">
        <v>55</v>
      </c>
      <c r="D9" s="9">
        <v>1.6E-2</v>
      </c>
      <c r="E9" s="11">
        <v>1.05</v>
      </c>
      <c r="F9" s="12">
        <v>105</v>
      </c>
      <c r="G9" s="9">
        <f t="shared" si="0"/>
        <v>1.7640000000000002</v>
      </c>
    </row>
    <row r="10" spans="1:7" ht="20" customHeight="1">
      <c r="A10" s="13" t="s">
        <v>57</v>
      </c>
      <c r="B10" s="14" t="s">
        <v>75</v>
      </c>
      <c r="C10" s="13" t="s">
        <v>53</v>
      </c>
      <c r="D10" s="13">
        <v>4.4999999999999998E-2</v>
      </c>
      <c r="E10" s="15">
        <v>1.1000000000000001</v>
      </c>
      <c r="F10" s="16">
        <v>9</v>
      </c>
      <c r="G10" s="13">
        <f t="shared" si="0"/>
        <v>0.44550000000000001</v>
      </c>
    </row>
    <row r="11" spans="1:7" ht="20" customHeight="1">
      <c r="A11" s="9" t="s">
        <v>60</v>
      </c>
      <c r="B11" s="10" t="s">
        <v>76</v>
      </c>
      <c r="C11" s="9" t="s">
        <v>59</v>
      </c>
      <c r="D11" s="9">
        <v>0.65</v>
      </c>
      <c r="E11" s="11">
        <v>1.05</v>
      </c>
      <c r="F11" s="12">
        <v>0.85</v>
      </c>
      <c r="G11" s="9">
        <f t="shared" si="0"/>
        <v>0.58012500000000011</v>
      </c>
    </row>
    <row r="12" spans="1:7" ht="20" customHeight="1">
      <c r="A12" s="13" t="s">
        <v>35</v>
      </c>
      <c r="B12" s="14" t="s">
        <v>77</v>
      </c>
      <c r="C12" s="13" t="s">
        <v>10</v>
      </c>
      <c r="D12" s="13">
        <v>1</v>
      </c>
      <c r="E12" s="15">
        <v>1</v>
      </c>
      <c r="F12" s="16">
        <v>2.5</v>
      </c>
      <c r="G12" s="13">
        <f t="shared" si="0"/>
        <v>2.5</v>
      </c>
    </row>
    <row r="13" spans="1:7" ht="20" customHeight="1">
      <c r="A13" s="9" t="s">
        <v>37</v>
      </c>
      <c r="B13" s="10" t="s">
        <v>78</v>
      </c>
      <c r="C13" s="9" t="s">
        <v>10</v>
      </c>
      <c r="D13" s="9">
        <v>1</v>
      </c>
      <c r="E13" s="11">
        <v>1</v>
      </c>
      <c r="F13" s="12">
        <v>5.5</v>
      </c>
      <c r="G13" s="9">
        <f t="shared" si="0"/>
        <v>5.5</v>
      </c>
    </row>
    <row r="14" spans="1:7" ht="20" customHeight="1">
      <c r="A14" s="13" t="s">
        <v>64</v>
      </c>
      <c r="B14" s="14" t="s">
        <v>79</v>
      </c>
      <c r="C14" s="13" t="s">
        <v>10</v>
      </c>
      <c r="D14" s="13">
        <v>1</v>
      </c>
      <c r="E14" s="15">
        <v>1</v>
      </c>
      <c r="F14" s="16">
        <v>1.2</v>
      </c>
      <c r="G14" s="13">
        <f t="shared" si="0"/>
        <v>1.2</v>
      </c>
    </row>
    <row r="15" spans="1:7" ht="20" customHeight="1">
      <c r="A15" s="9" t="s">
        <v>39</v>
      </c>
      <c r="B15" s="10" t="s">
        <v>80</v>
      </c>
      <c r="C15" s="9" t="s">
        <v>10</v>
      </c>
      <c r="D15" s="9">
        <v>1</v>
      </c>
      <c r="E15" s="11">
        <v>1</v>
      </c>
      <c r="F15" s="12">
        <v>0.4</v>
      </c>
      <c r="G15" s="9">
        <f t="shared" si="0"/>
        <v>0.4</v>
      </c>
    </row>
    <row r="17" spans="2:7">
      <c r="B17" s="17" t="s">
        <v>42</v>
      </c>
      <c r="G17" s="18">
        <f>SUM(G5:G15)</f>
        <v>27.909374999999997</v>
      </c>
    </row>
    <row r="18" spans="2:7">
      <c r="B18" s="19" t="s">
        <v>81</v>
      </c>
      <c r="G18" s="20">
        <f>G17*0.1</f>
        <v>2.7909375000000001</v>
      </c>
    </row>
    <row r="19" spans="2:7">
      <c r="B19" s="19" t="s">
        <v>44</v>
      </c>
      <c r="G19" s="20">
        <f>G17*0.15</f>
        <v>4.1864062499999992</v>
      </c>
    </row>
    <row r="21" spans="2:7" ht="24" customHeight="1">
      <c r="B21" s="32" t="s">
        <v>45</v>
      </c>
      <c r="C21" s="29"/>
      <c r="D21" s="29"/>
      <c r="E21" s="29"/>
      <c r="F21" s="29"/>
      <c r="G21" s="21">
        <f>SUM(G17:G19)</f>
        <v>34.886718749999993</v>
      </c>
    </row>
    <row r="23" spans="2:7">
      <c r="B23" s="17" t="s">
        <v>46</v>
      </c>
      <c r="C23" s="22" t="s">
        <v>10</v>
      </c>
      <c r="F23" s="22">
        <v>350</v>
      </c>
    </row>
    <row r="24" spans="2:7" ht="25" customHeight="1">
      <c r="B24" s="31" t="s">
        <v>82</v>
      </c>
      <c r="C24" s="29"/>
      <c r="D24" s="29"/>
      <c r="E24" s="29"/>
      <c r="F24" s="29"/>
      <c r="G24" s="23">
        <f>G21*F23</f>
        <v>12210.351562499998</v>
      </c>
    </row>
  </sheetData>
  <mergeCells count="3">
    <mergeCell ref="B21:F21"/>
    <mergeCell ref="A1:G1"/>
    <mergeCell ref="B24:F2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3"/>
  <sheetViews>
    <sheetView rightToLeft="1" topLeftCell="A15" workbookViewId="0">
      <selection activeCell="F10" sqref="F10"/>
    </sheetView>
  </sheetViews>
  <sheetFormatPr defaultRowHeight="14.5"/>
  <cols>
    <col min="1" max="1" width="12" customWidth="1"/>
    <col min="2" max="2" width="58" customWidth="1"/>
    <col min="3" max="3" width="12" customWidth="1"/>
    <col min="4" max="4" width="16" customWidth="1"/>
    <col min="5" max="5" width="25" customWidth="1"/>
    <col min="6" max="6" width="20" customWidth="1"/>
    <col min="7" max="7" width="22" customWidth="1"/>
  </cols>
  <sheetData>
    <row r="1" spans="1:7" ht="35" customHeight="1">
      <c r="A1" s="36" t="s">
        <v>83</v>
      </c>
      <c r="B1" s="29"/>
      <c r="C1" s="29"/>
      <c r="D1" s="29"/>
      <c r="E1" s="29"/>
      <c r="F1" s="29"/>
      <c r="G1" s="29"/>
    </row>
    <row r="2" spans="1:7" ht="25" customHeight="1">
      <c r="A2" s="6" t="s">
        <v>16</v>
      </c>
      <c r="B2" s="7" t="s">
        <v>84</v>
      </c>
    </row>
    <row r="4" spans="1:7" ht="25" customHeight="1">
      <c r="A4" s="26" t="s">
        <v>18</v>
      </c>
      <c r="B4" s="26" t="s">
        <v>19</v>
      </c>
      <c r="C4" s="26" t="s">
        <v>3</v>
      </c>
      <c r="D4" s="26" t="s">
        <v>20</v>
      </c>
      <c r="E4" s="26" t="s">
        <v>21</v>
      </c>
      <c r="F4" s="26" t="s">
        <v>22</v>
      </c>
      <c r="G4" s="26" t="s">
        <v>23</v>
      </c>
    </row>
    <row r="5" spans="1:7" ht="20" customHeight="1">
      <c r="A5" s="9" t="s">
        <v>24</v>
      </c>
      <c r="B5" s="10" t="s">
        <v>85</v>
      </c>
      <c r="C5" s="9" t="s">
        <v>10</v>
      </c>
      <c r="D5" s="9">
        <v>0.95</v>
      </c>
      <c r="E5" s="11">
        <v>1.06</v>
      </c>
      <c r="F5" s="12">
        <v>7.5</v>
      </c>
      <c r="G5" s="9">
        <f t="shared" ref="G5:G14" si="0">D5*E5*F5</f>
        <v>7.5524999999999993</v>
      </c>
    </row>
    <row r="6" spans="1:7" ht="20" customHeight="1">
      <c r="A6" s="13" t="s">
        <v>26</v>
      </c>
      <c r="B6" s="14" t="s">
        <v>86</v>
      </c>
      <c r="C6" s="13" t="s">
        <v>8</v>
      </c>
      <c r="D6" s="13">
        <v>0.25</v>
      </c>
      <c r="E6" s="15">
        <v>1.05</v>
      </c>
      <c r="F6" s="16">
        <v>4</v>
      </c>
      <c r="G6" s="13">
        <f t="shared" si="0"/>
        <v>1.05</v>
      </c>
    </row>
    <row r="7" spans="1:7" ht="20" customHeight="1">
      <c r="A7" s="9" t="s">
        <v>28</v>
      </c>
      <c r="B7" s="10" t="s">
        <v>87</v>
      </c>
      <c r="C7" s="9" t="s">
        <v>55</v>
      </c>
      <c r="D7" s="9">
        <v>1.2E-2</v>
      </c>
      <c r="E7" s="11">
        <v>1.05</v>
      </c>
      <c r="F7" s="12">
        <v>105</v>
      </c>
      <c r="G7" s="9">
        <f t="shared" si="0"/>
        <v>1.323</v>
      </c>
    </row>
    <row r="8" spans="1:7" ht="20" customHeight="1">
      <c r="A8" s="13" t="s">
        <v>30</v>
      </c>
      <c r="B8" s="14" t="s">
        <v>88</v>
      </c>
      <c r="C8" s="13" t="s">
        <v>53</v>
      </c>
      <c r="D8" s="13">
        <v>3.5000000000000003E-2</v>
      </c>
      <c r="E8" s="15">
        <v>1.1000000000000001</v>
      </c>
      <c r="F8" s="16">
        <v>9</v>
      </c>
      <c r="G8" s="13">
        <f t="shared" si="0"/>
        <v>0.34650000000000003</v>
      </c>
    </row>
    <row r="9" spans="1:7" ht="20" customHeight="1">
      <c r="A9" s="9" t="s">
        <v>33</v>
      </c>
      <c r="B9" s="10" t="s">
        <v>89</v>
      </c>
      <c r="C9" s="9" t="s">
        <v>59</v>
      </c>
      <c r="D9" s="9">
        <v>0.4</v>
      </c>
      <c r="E9" s="11">
        <v>1.05</v>
      </c>
      <c r="F9" s="12">
        <v>0.85</v>
      </c>
      <c r="G9" s="9">
        <f t="shared" si="0"/>
        <v>0.35700000000000004</v>
      </c>
    </row>
    <row r="10" spans="1:7" ht="20" customHeight="1">
      <c r="A10" s="13" t="s">
        <v>57</v>
      </c>
      <c r="B10" s="14" t="s">
        <v>90</v>
      </c>
      <c r="C10" s="13" t="s">
        <v>41</v>
      </c>
      <c r="D10" s="13">
        <v>1</v>
      </c>
      <c r="E10" s="15">
        <v>1</v>
      </c>
      <c r="F10" s="16">
        <v>0.2</v>
      </c>
      <c r="G10" s="13">
        <f t="shared" si="0"/>
        <v>0.2</v>
      </c>
    </row>
    <row r="11" spans="1:7" ht="20" customHeight="1">
      <c r="A11" s="9" t="s">
        <v>35</v>
      </c>
      <c r="B11" s="10" t="s">
        <v>91</v>
      </c>
      <c r="C11" s="9" t="s">
        <v>10</v>
      </c>
      <c r="D11" s="9">
        <v>1</v>
      </c>
      <c r="E11" s="11">
        <v>1</v>
      </c>
      <c r="F11" s="12">
        <v>3</v>
      </c>
      <c r="G11" s="9">
        <f t="shared" si="0"/>
        <v>3</v>
      </c>
    </row>
    <row r="12" spans="1:7" ht="29" customHeight="1">
      <c r="A12" s="13" t="s">
        <v>37</v>
      </c>
      <c r="B12" s="14" t="s">
        <v>92</v>
      </c>
      <c r="C12" s="13" t="s">
        <v>10</v>
      </c>
      <c r="D12" s="13">
        <v>1</v>
      </c>
      <c r="E12" s="15">
        <v>1</v>
      </c>
      <c r="F12" s="16">
        <v>5</v>
      </c>
      <c r="G12" s="13">
        <f t="shared" si="0"/>
        <v>5</v>
      </c>
    </row>
    <row r="13" spans="1:7" ht="20" customHeight="1">
      <c r="A13" s="9" t="s">
        <v>64</v>
      </c>
      <c r="B13" s="10" t="s">
        <v>93</v>
      </c>
      <c r="C13" s="9" t="s">
        <v>10</v>
      </c>
      <c r="D13" s="9">
        <v>1</v>
      </c>
      <c r="E13" s="11">
        <v>1</v>
      </c>
      <c r="F13" s="12">
        <v>1</v>
      </c>
      <c r="G13" s="9">
        <f t="shared" si="0"/>
        <v>1</v>
      </c>
    </row>
    <row r="14" spans="1:7" ht="20" customHeight="1">
      <c r="A14" s="13" t="s">
        <v>39</v>
      </c>
      <c r="B14" s="14" t="s">
        <v>94</v>
      </c>
      <c r="C14" s="13" t="s">
        <v>10</v>
      </c>
      <c r="D14" s="13">
        <v>1</v>
      </c>
      <c r="E14" s="15">
        <v>1</v>
      </c>
      <c r="F14" s="16">
        <v>0.35</v>
      </c>
      <c r="G14" s="13">
        <f t="shared" si="0"/>
        <v>0.35</v>
      </c>
    </row>
    <row r="16" spans="1:7">
      <c r="B16" s="17" t="s">
        <v>42</v>
      </c>
      <c r="G16" s="18">
        <f>SUM(G5:G14)</f>
        <v>20.179000000000002</v>
      </c>
    </row>
    <row r="17" spans="2:7">
      <c r="B17" s="19" t="s">
        <v>81</v>
      </c>
      <c r="G17" s="20">
        <f>G16*0.1</f>
        <v>2.0179000000000005</v>
      </c>
    </row>
    <row r="18" spans="2:7">
      <c r="B18" s="19" t="s">
        <v>44</v>
      </c>
      <c r="G18" s="20">
        <f>G16*0.15</f>
        <v>3.02685</v>
      </c>
    </row>
    <row r="20" spans="2:7" ht="24" customHeight="1">
      <c r="B20" s="32" t="s">
        <v>45</v>
      </c>
      <c r="C20" s="29"/>
      <c r="D20" s="29"/>
      <c r="E20" s="29"/>
      <c r="F20" s="29"/>
      <c r="G20" s="21">
        <f>SUM(G16:G18)</f>
        <v>25.223750000000003</v>
      </c>
    </row>
    <row r="22" spans="2:7">
      <c r="B22" s="17" t="s">
        <v>46</v>
      </c>
      <c r="C22" s="22" t="s">
        <v>10</v>
      </c>
      <c r="F22" s="22">
        <v>709</v>
      </c>
    </row>
    <row r="23" spans="2:7" ht="25" customHeight="1">
      <c r="B23" s="31" t="s">
        <v>95</v>
      </c>
      <c r="C23" s="29"/>
      <c r="D23" s="29"/>
      <c r="E23" s="29"/>
      <c r="F23" s="29"/>
      <c r="G23" s="23">
        <f>G20*F22</f>
        <v>17883.638750000002</v>
      </c>
    </row>
  </sheetData>
  <mergeCells count="3">
    <mergeCell ref="B20:F20"/>
    <mergeCell ref="B23:F23"/>
    <mergeCell ref="A1:G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rightToLeft="1" workbookViewId="0">
      <selection activeCell="B8" sqref="B8"/>
    </sheetView>
  </sheetViews>
  <sheetFormatPr defaultRowHeight="14.5"/>
  <cols>
    <col min="1" max="1" width="12" customWidth="1"/>
    <col min="2" max="2" width="58" customWidth="1"/>
    <col min="3" max="3" width="12" customWidth="1"/>
    <col min="4" max="4" width="16" customWidth="1"/>
    <col min="5" max="5" width="25" customWidth="1"/>
    <col min="6" max="6" width="20" customWidth="1"/>
    <col min="7" max="7" width="22" customWidth="1"/>
  </cols>
  <sheetData>
    <row r="1" spans="1:7" ht="35" customHeight="1">
      <c r="A1" s="37" t="s">
        <v>96</v>
      </c>
      <c r="B1" s="29"/>
      <c r="C1" s="29"/>
      <c r="D1" s="29"/>
      <c r="E1" s="29"/>
      <c r="F1" s="29"/>
      <c r="G1" s="29"/>
    </row>
    <row r="2" spans="1:7" ht="25" customHeight="1">
      <c r="A2" s="6" t="s">
        <v>16</v>
      </c>
      <c r="B2" s="7" t="s">
        <v>97</v>
      </c>
    </row>
    <row r="4" spans="1:7" ht="25" customHeight="1">
      <c r="A4" s="27" t="s">
        <v>18</v>
      </c>
      <c r="B4" s="27" t="s">
        <v>19</v>
      </c>
      <c r="C4" s="27" t="s">
        <v>3</v>
      </c>
      <c r="D4" s="27" t="s">
        <v>20</v>
      </c>
      <c r="E4" s="27" t="s">
        <v>21</v>
      </c>
      <c r="F4" s="27" t="s">
        <v>22</v>
      </c>
      <c r="G4" s="27" t="s">
        <v>23</v>
      </c>
    </row>
    <row r="5" spans="1:7" ht="20" customHeight="1">
      <c r="A5" s="9" t="s">
        <v>24</v>
      </c>
      <c r="B5" s="10" t="s">
        <v>98</v>
      </c>
      <c r="C5" s="9" t="s">
        <v>10</v>
      </c>
      <c r="D5" s="9">
        <v>1</v>
      </c>
      <c r="E5" s="11">
        <v>1.06</v>
      </c>
      <c r="F5" s="12">
        <v>18</v>
      </c>
      <c r="G5" s="9">
        <f t="shared" ref="G5:G14" si="0">D5*E5*F5</f>
        <v>19.080000000000002</v>
      </c>
    </row>
    <row r="6" spans="1:7" ht="20" customHeight="1">
      <c r="A6" s="13" t="s">
        <v>26</v>
      </c>
      <c r="B6" s="14" t="s">
        <v>99</v>
      </c>
      <c r="C6" s="13" t="s">
        <v>55</v>
      </c>
      <c r="D6" s="13">
        <v>2.1999999999999999E-2</v>
      </c>
      <c r="E6" s="15">
        <v>1.05</v>
      </c>
      <c r="F6" s="16">
        <v>105</v>
      </c>
      <c r="G6" s="13">
        <f t="shared" si="0"/>
        <v>2.4255</v>
      </c>
    </row>
    <row r="7" spans="1:7" ht="20" customHeight="1">
      <c r="A7" s="9" t="s">
        <v>28</v>
      </c>
      <c r="B7" s="10" t="s">
        <v>100</v>
      </c>
      <c r="C7" s="9" t="s">
        <v>53</v>
      </c>
      <c r="D7" s="9">
        <v>0.05</v>
      </c>
      <c r="E7" s="11">
        <v>1.1000000000000001</v>
      </c>
      <c r="F7" s="12">
        <v>9</v>
      </c>
      <c r="G7" s="9">
        <f t="shared" si="0"/>
        <v>0.49500000000000005</v>
      </c>
    </row>
    <row r="8" spans="1:7" ht="20" customHeight="1">
      <c r="A8" s="13" t="s">
        <v>30</v>
      </c>
      <c r="B8" s="14" t="s">
        <v>101</v>
      </c>
      <c r="C8" s="13" t="s">
        <v>59</v>
      </c>
      <c r="D8" s="13">
        <v>0.8</v>
      </c>
      <c r="E8" s="15">
        <v>1.05</v>
      </c>
      <c r="F8" s="16">
        <v>1.2</v>
      </c>
      <c r="G8" s="13">
        <f t="shared" si="0"/>
        <v>1.008</v>
      </c>
    </row>
    <row r="9" spans="1:7" ht="20" customHeight="1">
      <c r="A9" s="9" t="s">
        <v>33</v>
      </c>
      <c r="B9" s="10" t="s">
        <v>102</v>
      </c>
      <c r="C9" s="9" t="s">
        <v>10</v>
      </c>
      <c r="D9" s="9">
        <v>1</v>
      </c>
      <c r="E9" s="11">
        <v>1</v>
      </c>
      <c r="F9" s="12">
        <v>1</v>
      </c>
      <c r="G9" s="9">
        <f t="shared" si="0"/>
        <v>1</v>
      </c>
    </row>
    <row r="10" spans="1:7" ht="20" customHeight="1">
      <c r="A10" s="13" t="s">
        <v>35</v>
      </c>
      <c r="B10" s="14" t="s">
        <v>103</v>
      </c>
      <c r="C10" s="13" t="s">
        <v>10</v>
      </c>
      <c r="D10" s="13">
        <v>1</v>
      </c>
      <c r="E10" s="15">
        <v>1</v>
      </c>
      <c r="F10" s="16">
        <v>3.5</v>
      </c>
      <c r="G10" s="13">
        <f t="shared" si="0"/>
        <v>3.5</v>
      </c>
    </row>
    <row r="11" spans="1:7" ht="20" customHeight="1">
      <c r="A11" s="9" t="s">
        <v>37</v>
      </c>
      <c r="B11" s="10" t="s">
        <v>104</v>
      </c>
      <c r="C11" s="9" t="s">
        <v>10</v>
      </c>
      <c r="D11" s="9">
        <v>1</v>
      </c>
      <c r="E11" s="11">
        <v>1</v>
      </c>
      <c r="F11" s="12">
        <v>8.5</v>
      </c>
      <c r="G11" s="9">
        <f t="shared" si="0"/>
        <v>8.5</v>
      </c>
    </row>
    <row r="12" spans="1:7" ht="20" customHeight="1">
      <c r="A12" s="13" t="s">
        <v>64</v>
      </c>
      <c r="B12" s="14" t="s">
        <v>105</v>
      </c>
      <c r="C12" s="13" t="s">
        <v>10</v>
      </c>
      <c r="D12" s="13">
        <v>1</v>
      </c>
      <c r="E12" s="15">
        <v>1</v>
      </c>
      <c r="F12" s="16">
        <v>3</v>
      </c>
      <c r="G12" s="13">
        <f t="shared" si="0"/>
        <v>3</v>
      </c>
    </row>
    <row r="13" spans="1:7" ht="20" customHeight="1">
      <c r="A13" s="9" t="s">
        <v>106</v>
      </c>
      <c r="B13" s="10" t="s">
        <v>107</v>
      </c>
      <c r="C13" s="9" t="s">
        <v>10</v>
      </c>
      <c r="D13" s="9">
        <v>1</v>
      </c>
      <c r="E13" s="11">
        <v>1</v>
      </c>
      <c r="F13" s="12">
        <v>1.5</v>
      </c>
      <c r="G13" s="9">
        <f t="shared" si="0"/>
        <v>1.5</v>
      </c>
    </row>
    <row r="14" spans="1:7" ht="20" customHeight="1">
      <c r="A14" s="13" t="s">
        <v>39</v>
      </c>
      <c r="B14" s="14" t="s">
        <v>108</v>
      </c>
      <c r="C14" s="13" t="s">
        <v>10</v>
      </c>
      <c r="D14" s="13">
        <v>1</v>
      </c>
      <c r="E14" s="15">
        <v>1</v>
      </c>
      <c r="F14" s="16">
        <v>1.5</v>
      </c>
      <c r="G14" s="13">
        <f t="shared" si="0"/>
        <v>1.5</v>
      </c>
    </row>
    <row r="16" spans="1:7">
      <c r="B16" s="17" t="s">
        <v>42</v>
      </c>
      <c r="G16" s="18">
        <f>SUM(G5:G14)</f>
        <v>42.008499999999998</v>
      </c>
    </row>
    <row r="17" spans="2:7">
      <c r="B17" s="19" t="s">
        <v>43</v>
      </c>
      <c r="G17" s="20">
        <f>G16*0.15</f>
        <v>6.3012749999999995</v>
      </c>
    </row>
    <row r="18" spans="2:7">
      <c r="B18" s="19" t="s">
        <v>44</v>
      </c>
      <c r="G18" s="20">
        <f>G16*0.15</f>
        <v>6.3012749999999995</v>
      </c>
    </row>
    <row r="20" spans="2:7" ht="24" customHeight="1">
      <c r="B20" s="32" t="s">
        <v>45</v>
      </c>
      <c r="C20" s="29"/>
      <c r="D20" s="29"/>
      <c r="E20" s="29"/>
      <c r="F20" s="29"/>
      <c r="G20" s="21">
        <f>SUM(G16:G18)</f>
        <v>54.611049999999992</v>
      </c>
    </row>
    <row r="22" spans="2:7">
      <c r="B22" s="17" t="s">
        <v>46</v>
      </c>
      <c r="C22" s="22" t="s">
        <v>10</v>
      </c>
      <c r="F22" s="22">
        <v>35</v>
      </c>
    </row>
    <row r="23" spans="2:7" ht="25" customHeight="1">
      <c r="B23" s="31" t="s">
        <v>109</v>
      </c>
      <c r="C23" s="29"/>
      <c r="D23" s="29"/>
      <c r="E23" s="29"/>
      <c r="F23" s="29"/>
      <c r="G23" s="23">
        <f>G20*F22</f>
        <v>1911.3867499999997</v>
      </c>
    </row>
  </sheetData>
  <mergeCells count="3">
    <mergeCell ref="B20:F20"/>
    <mergeCell ref="B23:F23"/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خلاصة العطاء الإجمالية</vt:lpstr>
      <vt:lpstr>بانيل صاج (فلاشينج)</vt:lpstr>
      <vt:lpstr>بورسلان هندي 60x60</vt:lpstr>
      <vt:lpstr>بورسلان 30x30 براطيش</vt:lpstr>
      <vt:lpstr>سيراميك جدران إسباني</vt:lpstr>
      <vt:lpstr>حجر معان 5سم وجلي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Dania souman</cp:lastModifiedBy>
  <dcterms:created xsi:type="dcterms:W3CDTF">2026-07-06T13:54:31Z</dcterms:created>
  <dcterms:modified xsi:type="dcterms:W3CDTF">2026-07-07T09:42:42Z</dcterms:modified>
</cp:coreProperties>
</file>